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3620" windowHeight="12540"/>
  </bookViews>
  <sheets>
    <sheet name="ИСПОЛНЕНИЕ ЗА 2024" sheetId="2" r:id="rId1"/>
  </sheets>
  <definedNames>
    <definedName name="_xlnm._FilterDatabase" localSheetId="0" hidden="1">'ИСПОЛНЕНИЕ ЗА 2024'!$A$11:$BB$58</definedName>
    <definedName name="_xlnm.Print_Titles" localSheetId="0">'ИСПОЛНЕНИЕ ЗА 2024'!$E:$J,'ИСПОЛНЕНИЕ ЗА 2024'!$11:$11</definedName>
    <definedName name="_xlnm.Print_Area" localSheetId="0">'ИСПОЛНЕНИЕ ЗА 2024'!$A$1:$L$58</definedName>
  </definedNames>
  <calcPr calcId="145621"/>
</workbook>
</file>

<file path=xl/calcChain.xml><?xml version="1.0" encoding="utf-8"?>
<calcChain xmlns="http://schemas.openxmlformats.org/spreadsheetml/2006/main">
  <c r="K58" i="2" l="1"/>
  <c r="I32" i="2"/>
  <c r="J32" i="2"/>
  <c r="H32" i="2"/>
  <c r="L36" i="2"/>
  <c r="J35" i="2"/>
  <c r="I35" i="2"/>
  <c r="H35" i="2"/>
  <c r="L21" i="2"/>
  <c r="I25" i="2"/>
  <c r="J25" i="2"/>
  <c r="H25" i="2"/>
  <c r="L27" i="2"/>
  <c r="I20" i="2"/>
  <c r="J20" i="2"/>
  <c r="H20" i="2"/>
  <c r="L20" i="2" s="1"/>
  <c r="L35" i="2" l="1"/>
  <c r="H52" i="2" l="1"/>
  <c r="H56" i="2" l="1"/>
  <c r="I56" i="2"/>
  <c r="J56" i="2"/>
  <c r="I52" i="2"/>
  <c r="J52" i="2"/>
  <c r="I47" i="2"/>
  <c r="J47" i="2"/>
  <c r="H47" i="2"/>
  <c r="I44" i="2"/>
  <c r="J44" i="2"/>
  <c r="H44" i="2"/>
  <c r="J37" i="2"/>
  <c r="I37" i="2"/>
  <c r="H37" i="2"/>
  <c r="L24" i="2"/>
  <c r="I22" i="2"/>
  <c r="J22" i="2"/>
  <c r="H22" i="2"/>
  <c r="I12" i="2"/>
  <c r="J12" i="2"/>
  <c r="L12" i="2" s="1"/>
  <c r="H12" i="2"/>
  <c r="J58" i="2" l="1"/>
  <c r="I58" i="2"/>
  <c r="H58" i="2"/>
  <c r="L22" i="2"/>
  <c r="L58" i="2" l="1"/>
  <c r="L23" i="2"/>
  <c r="L57" i="2" l="1"/>
  <c r="L55" i="2"/>
  <c r="L53" i="2"/>
  <c r="L51" i="2"/>
  <c r="L50" i="2"/>
  <c r="L49" i="2"/>
  <c r="L48" i="2"/>
  <c r="L46" i="2"/>
  <c r="L45" i="2"/>
  <c r="L41" i="2"/>
  <c r="L42" i="2"/>
  <c r="L43" i="2"/>
  <c r="L40" i="2"/>
  <c r="L39" i="2"/>
  <c r="L38" i="2"/>
  <c r="L34" i="2"/>
  <c r="L33" i="2"/>
  <c r="L28" i="2"/>
  <c r="L29" i="2"/>
  <c r="L30" i="2"/>
  <c r="L31" i="2"/>
  <c r="L26" i="2"/>
  <c r="L13" i="2"/>
  <c r="L14" i="2"/>
  <c r="L15" i="2"/>
  <c r="L16" i="2"/>
  <c r="L17" i="2"/>
  <c r="L19" i="2"/>
  <c r="L56" i="2"/>
  <c r="L52" i="2"/>
  <c r="L47" i="2"/>
  <c r="L44" i="2"/>
  <c r="L37" i="2"/>
  <c r="L32" i="2"/>
  <c r="L25" i="2"/>
</calcChain>
</file>

<file path=xl/sharedStrings.xml><?xml version="1.0" encoding="utf-8"?>
<sst xmlns="http://schemas.openxmlformats.org/spreadsheetml/2006/main" count="63" uniqueCount="63">
  <si>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</si>
  <si>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</si>
  <si>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</si>
  <si>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Другие вопросы в области физической культуры и спорта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</si>
  <si>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</si>
  <si>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</si>
  <si>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</si>
  <si>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</si>
  <si>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</si>
  <si>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</si>
  <si>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</si>
  <si>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</si>
  <si>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</si>
  <si>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</si>
  <si>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</si>
  <si>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</si>
  <si>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</si>
  <si>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</si>
  <si>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</si>
  <si>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</si>
  <si>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</si>
  <si>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Благоустройство</t>
  </si>
  <si>
    <t>Коммунальное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</si>
  <si>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</si>
  <si>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</si>
  <si>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</si>
  <si>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</si>
  <si>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</si>
  <si>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</si>
  <si>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</si>
  <si>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</si>
  <si>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</si>
  <si>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</si>
  <si>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</si>
  <si>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</si>
  <si>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</si>
  <si>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</si>
  <si>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</si>
  <si>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</si>
  <si>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</si>
  <si>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</si>
  <si>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</si>
  <si>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</si>
  <si>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</si>
  <si>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Рз Пр</t>
  </si>
  <si>
    <t>Рз(код)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</si>
  <si>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</si>
  <si>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</si>
  <si>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</si>
  <si>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к решению Совета Саргатского муниципального района</t>
  </si>
  <si>
    <t>План на год</t>
  </si>
  <si>
    <t>Кассовый расход</t>
  </si>
  <si>
    <t>Приложение № 2</t>
  </si>
  <si>
    <t xml:space="preserve">от ________________________   № _____   </t>
  </si>
  <si>
    <t>Процент исполнения</t>
  </si>
  <si>
    <t xml:space="preserve">                 от ________________________   № _____   </t>
  </si>
  <si>
    <t>Гражданская оборона</t>
  </si>
  <si>
    <t>Массовый спорт</t>
  </si>
  <si>
    <t>Исполнение бюджета по разделам и подразделам классификации расходов бюджетов  за 2024 год</t>
  </si>
  <si>
    <t>Топливно-энергетический комплекс</t>
  </si>
  <si>
    <t>Другие вопросы в области охраны окружающей среды</t>
  </si>
  <si>
    <t>2024 год</t>
  </si>
  <si>
    <t>Охрана окружающей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</si>
</sst>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#,##0.00;;"/>
    <numFmt numFmtId="166" formatCode="0000"/>
  </numFmts>
  <fonts count="6" x14ac:knownFonts="1">
    <font>
      <sz val="10"/>
      <name val="Arial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5">
    <xf numFmtId="0" fontId="0" fillId="0" borderId="0" xfId="0"/>
    <xf numFmtId="0" fontId="2" fillId="0" borderId="0" xfId="0" applyFont="1"/>
    <xf numFmtId="0" fontId="2" fillId="0" borderId="0" xfId="0" applyFont="1" applyFill="1"/>
    <xf numFmtId="4" fontId="2" fillId="0" borderId="0" xfId="0" applyNumberFormat="1" applyFont="1" applyFill="1"/>
    <xf numFmtId="0" fontId="4" fillId="0" borderId="0" xfId="0" applyFont="1" applyFill="1" applyProtection="1">
      <protection hidden="1"/>
    </xf>
    <xf numFmtId="0" fontId="4" fillId="0" borderId="0" xfId="2" applyNumberFormat="1" applyFont="1" applyFill="1" applyAlignment="1" applyProtection="1">
      <alignment horizontal="center"/>
      <protection hidden="1"/>
    </xf>
    <xf numFmtId="0" fontId="4" fillId="0" borderId="0" xfId="2" applyFont="1" applyAlignment="1" applyProtection="1">
      <alignment horizontal="right"/>
      <protection hidden="1"/>
    </xf>
    <xf numFmtId="0" fontId="4" fillId="0" borderId="0" xfId="1" applyFont="1"/>
    <xf numFmtId="0" fontId="4" fillId="0" borderId="0" xfId="2" applyNumberFormat="1" applyFont="1" applyFill="1" applyAlignment="1" applyProtection="1">
      <alignment horizontal="right"/>
      <protection hidden="1"/>
    </xf>
    <xf numFmtId="0" fontId="4" fillId="0" borderId="0" xfId="2" applyNumberFormat="1" applyFont="1" applyFill="1" applyAlignment="1" applyProtection="1">
      <protection hidden="1"/>
    </xf>
    <xf numFmtId="0" fontId="4" fillId="0" borderId="0" xfId="2" applyFont="1" applyAlignment="1" applyProtection="1">
      <protection hidden="1"/>
    </xf>
    <xf numFmtId="0" fontId="4" fillId="0" borderId="0" xfId="0" applyFont="1" applyAlignment="1"/>
    <xf numFmtId="0" fontId="4" fillId="0" borderId="0" xfId="0" applyNumberFormat="1" applyFont="1" applyFill="1" applyAlignment="1" applyProtection="1">
      <alignment horizontal="right"/>
      <protection hidden="1"/>
    </xf>
    <xf numFmtId="0" fontId="4" fillId="0" borderId="0" xfId="0" applyFont="1" applyProtection="1">
      <protection hidden="1"/>
    </xf>
    <xf numFmtId="0" fontId="4" fillId="0" borderId="0" xfId="0" applyFont="1"/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Protection="1"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Fill="1" applyBorder="1" applyProtection="1">
      <protection hidden="1"/>
    </xf>
    <xf numFmtId="0" fontId="4" fillId="0" borderId="4" xfId="0" applyFont="1" applyFill="1" applyBorder="1" applyProtection="1">
      <protection hidden="1"/>
    </xf>
    <xf numFmtId="0" fontId="4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0" applyFont="1" applyBorder="1" applyAlignment="1">
      <alignment wrapText="1"/>
    </xf>
    <xf numFmtId="0" fontId="4" fillId="0" borderId="1" xfId="0" applyFont="1" applyFill="1" applyBorder="1" applyProtection="1">
      <protection hidden="1"/>
    </xf>
    <xf numFmtId="0" fontId="4" fillId="0" borderId="2" xfId="0" applyFont="1" applyFill="1" applyBorder="1" applyProtection="1"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Border="1" applyAlignment="1">
      <alignment wrapText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>
      <alignment wrapText="1"/>
    </xf>
    <xf numFmtId="0" fontId="5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horizontal="center"/>
    </xf>
    <xf numFmtId="166" fontId="4" fillId="0" borderId="1" xfId="0" applyNumberFormat="1" applyFont="1" applyFill="1" applyBorder="1" applyAlignment="1" applyProtection="1">
      <alignment wrapText="1"/>
      <protection hidden="1"/>
    </xf>
    <xf numFmtId="166" fontId="4" fillId="0" borderId="2" xfId="0" applyNumberFormat="1" applyFont="1" applyFill="1" applyBorder="1" applyAlignment="1" applyProtection="1">
      <alignment wrapText="1"/>
      <protection hidden="1"/>
    </xf>
    <xf numFmtId="0" fontId="5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5" fillId="0" borderId="2" xfId="0" applyNumberFormat="1" applyFont="1" applyFill="1" applyBorder="1" applyAlignment="1" applyProtection="1">
      <alignment horizontal="center" vertical="center"/>
      <protection hidden="1"/>
    </xf>
    <xf numFmtId="165" fontId="5" fillId="0" borderId="1" xfId="0" applyNumberFormat="1" applyFont="1" applyFill="1" applyBorder="1" applyAlignment="1" applyProtection="1">
      <alignment horizontal="right" vertical="center"/>
      <protection hidden="1"/>
    </xf>
    <xf numFmtId="0" fontId="5" fillId="0" borderId="6" xfId="0" applyFont="1" applyFill="1" applyBorder="1" applyProtection="1">
      <protection hidden="1"/>
    </xf>
    <xf numFmtId="4" fontId="5" fillId="0" borderId="1" xfId="0" applyNumberFormat="1" applyFont="1" applyFill="1" applyBorder="1"/>
    <xf numFmtId="166" fontId="4" fillId="0" borderId="2" xfId="0" applyNumberFormat="1" applyFont="1" applyFill="1" applyBorder="1" applyAlignment="1" applyProtection="1">
      <alignment wrapText="1"/>
      <protection hidden="1"/>
    </xf>
    <xf numFmtId="0" fontId="4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0" applyNumberFormat="1" applyFont="1" applyFill="1" applyBorder="1" applyAlignment="1" applyProtection="1">
      <alignment horizontal="center" vertical="center"/>
      <protection hidden="1"/>
    </xf>
    <xf numFmtId="165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6" xfId="0" applyFont="1" applyFill="1" applyBorder="1" applyProtection="1">
      <protection hidden="1"/>
    </xf>
    <xf numFmtId="0" fontId="4" fillId="0" borderId="1" xfId="0" applyFont="1" applyFill="1" applyBorder="1"/>
    <xf numFmtId="165" fontId="4" fillId="0" borderId="7" xfId="0" applyNumberFormat="1" applyFont="1" applyFill="1" applyBorder="1" applyAlignment="1" applyProtection="1">
      <alignment horizontal="right" vertical="center"/>
      <protection hidden="1"/>
    </xf>
    <xf numFmtId="4" fontId="4" fillId="0" borderId="2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/>
    <xf numFmtId="166" fontId="4" fillId="0" borderId="1" xfId="0" applyNumberFormat="1" applyFont="1" applyFill="1" applyBorder="1" applyAlignment="1" applyProtection="1">
      <alignment wrapText="1"/>
      <protection hidden="1"/>
    </xf>
    <xf numFmtId="0" fontId="4" fillId="0" borderId="1" xfId="0" applyFont="1" applyFill="1" applyBorder="1" applyAlignment="1" applyProtection="1">
      <protection hidden="1"/>
    </xf>
    <xf numFmtId="0" fontId="5" fillId="0" borderId="1" xfId="0" applyNumberFormat="1" applyFont="1" applyFill="1" applyBorder="1" applyAlignment="1" applyProtection="1">
      <alignment vertical="center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showGridLines="0" tabSelected="1" view="pageBreakPreview" topLeftCell="E1" zoomScaleNormal="100" zoomScaleSheetLayoutView="100" workbookViewId="0">
      <selection activeCell="E11" sqref="E11"/>
    </sheetView>
  </sheetViews>
  <sheetFormatPr defaultColWidth="9.140625" defaultRowHeight="18.75" x14ac:dyDescent="0.3"/>
  <cols>
    <col min="1" max="4" width="0" style="1" hidden="1" customWidth="1"/>
    <col min="5" max="5" width="48" style="1" customWidth="1"/>
    <col min="6" max="6" width="11.140625" style="1" customWidth="1"/>
    <col min="7" max="7" width="10" style="1" customWidth="1"/>
    <col min="8" max="8" width="19.7109375" style="1" customWidth="1"/>
    <col min="9" max="9" width="0" style="1" hidden="1" customWidth="1"/>
    <col min="10" max="10" width="20.140625" style="1" customWidth="1"/>
    <col min="11" max="11" width="0" style="1" hidden="1" customWidth="1"/>
    <col min="12" max="12" width="11.140625" style="1" customWidth="1"/>
    <col min="13" max="54" width="9.140625" style="1" customWidth="1"/>
    <col min="55" max="16384" width="9.140625" style="1"/>
  </cols>
  <sheetData>
    <row r="1" spans="1:12" x14ac:dyDescent="0.3">
      <c r="A1" s="4"/>
      <c r="B1" s="4"/>
      <c r="C1" s="4"/>
      <c r="D1" s="4"/>
      <c r="E1" s="5"/>
      <c r="F1" s="5"/>
      <c r="G1" s="6" t="s">
        <v>52</v>
      </c>
      <c r="H1" s="6"/>
      <c r="I1" s="6"/>
      <c r="J1" s="6"/>
      <c r="K1" s="6"/>
      <c r="L1" s="6"/>
    </row>
    <row r="2" spans="1:12" ht="16.5" customHeight="1" x14ac:dyDescent="0.3">
      <c r="A2" s="4"/>
      <c r="B2" s="4"/>
      <c r="C2" s="4"/>
      <c r="D2" s="4"/>
      <c r="E2" s="7"/>
      <c r="F2" s="8" t="s">
        <v>49</v>
      </c>
      <c r="G2" s="8"/>
      <c r="H2" s="8"/>
      <c r="I2" s="8"/>
      <c r="J2" s="8"/>
      <c r="K2" s="8"/>
      <c r="L2" s="8"/>
    </row>
    <row r="3" spans="1:12" ht="16.5" customHeight="1" x14ac:dyDescent="0.3">
      <c r="A3" s="4"/>
      <c r="B3" s="4"/>
      <c r="C3" s="4"/>
      <c r="D3" s="4"/>
      <c r="E3" s="5"/>
      <c r="F3" s="9"/>
      <c r="G3" s="10" t="s">
        <v>55</v>
      </c>
      <c r="H3" s="10"/>
      <c r="I3" s="10"/>
      <c r="J3" s="10"/>
      <c r="K3" s="10" t="s">
        <v>53</v>
      </c>
      <c r="L3" s="11"/>
    </row>
    <row r="4" spans="1:12" ht="16.5" customHeight="1" x14ac:dyDescent="0.3">
      <c r="A4" s="4"/>
      <c r="B4" s="4"/>
      <c r="C4" s="4"/>
      <c r="D4" s="4"/>
      <c r="E4" s="12"/>
      <c r="F4" s="12"/>
      <c r="G4" s="12"/>
      <c r="H4" s="12"/>
      <c r="I4" s="4"/>
      <c r="J4" s="13"/>
      <c r="K4" s="13"/>
      <c r="L4" s="14"/>
    </row>
    <row r="5" spans="1:12" ht="45" customHeight="1" x14ac:dyDescent="0.3">
      <c r="A5" s="15" t="s">
        <v>58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12" ht="6" customHeight="1" x14ac:dyDescent="0.3">
      <c r="A6" s="16"/>
      <c r="B6" s="16"/>
      <c r="C6" s="16"/>
      <c r="D6" s="16"/>
      <c r="E6" s="17"/>
      <c r="F6" s="17"/>
      <c r="G6" s="17"/>
      <c r="H6" s="17"/>
      <c r="I6" s="17"/>
      <c r="J6" s="17"/>
      <c r="K6" s="13"/>
      <c r="L6" s="14"/>
    </row>
    <row r="7" spans="1:12" ht="18.75" customHeight="1" x14ac:dyDescent="0.3">
      <c r="A7" s="18"/>
      <c r="B7" s="18"/>
      <c r="C7" s="18"/>
      <c r="D7" s="19"/>
      <c r="E7" s="20" t="s">
        <v>48</v>
      </c>
      <c r="F7" s="21" t="s">
        <v>47</v>
      </c>
      <c r="G7" s="20"/>
      <c r="H7" s="21" t="s">
        <v>46</v>
      </c>
      <c r="I7" s="21"/>
      <c r="J7" s="21"/>
      <c r="K7" s="13"/>
      <c r="L7" s="22"/>
    </row>
    <row r="8" spans="1:12" ht="25.5" customHeight="1" x14ac:dyDescent="0.3">
      <c r="A8" s="23"/>
      <c r="B8" s="23"/>
      <c r="C8" s="23"/>
      <c r="D8" s="24"/>
      <c r="E8" s="25"/>
      <c r="F8" s="26"/>
      <c r="G8" s="25"/>
      <c r="H8" s="21" t="s">
        <v>61</v>
      </c>
      <c r="I8" s="21"/>
      <c r="J8" s="20"/>
      <c r="K8" s="13"/>
      <c r="L8" s="27"/>
    </row>
    <row r="9" spans="1:12" ht="52.5" customHeight="1" x14ac:dyDescent="0.3">
      <c r="A9" s="23"/>
      <c r="B9" s="23"/>
      <c r="C9" s="23"/>
      <c r="D9" s="24"/>
      <c r="E9" s="25"/>
      <c r="F9" s="26"/>
      <c r="G9" s="25"/>
      <c r="H9" s="26" t="s">
        <v>50</v>
      </c>
      <c r="I9" s="28"/>
      <c r="J9" s="25" t="s">
        <v>51</v>
      </c>
      <c r="K9" s="13"/>
      <c r="L9" s="27" t="s">
        <v>54</v>
      </c>
    </row>
    <row r="10" spans="1:12" ht="37.5" customHeight="1" x14ac:dyDescent="0.3">
      <c r="A10" s="29"/>
      <c r="B10" s="30" t="s">
        <v>45</v>
      </c>
      <c r="C10" s="30" t="s">
        <v>44</v>
      </c>
      <c r="D10" s="31"/>
      <c r="E10" s="32"/>
      <c r="F10" s="33" t="s">
        <v>43</v>
      </c>
      <c r="G10" s="34" t="s">
        <v>42</v>
      </c>
      <c r="H10" s="32"/>
      <c r="I10" s="28"/>
      <c r="J10" s="35"/>
      <c r="K10" s="13"/>
      <c r="L10" s="36"/>
    </row>
    <row r="11" spans="1:12" ht="16.5" customHeight="1" x14ac:dyDescent="0.3">
      <c r="A11" s="29"/>
      <c r="B11" s="37"/>
      <c r="C11" s="37"/>
      <c r="D11" s="38"/>
      <c r="E11" s="28">
        <v>1</v>
      </c>
      <c r="F11" s="39">
        <v>2</v>
      </c>
      <c r="G11" s="40">
        <v>3</v>
      </c>
      <c r="H11" s="28">
        <v>4</v>
      </c>
      <c r="I11" s="41">
        <v>5</v>
      </c>
      <c r="J11" s="42">
        <v>5</v>
      </c>
      <c r="K11" s="13"/>
      <c r="L11" s="43">
        <v>6</v>
      </c>
    </row>
    <row r="12" spans="1:12" x14ac:dyDescent="0.3">
      <c r="A12" s="29"/>
      <c r="B12" s="44">
        <v>100</v>
      </c>
      <c r="C12" s="44"/>
      <c r="D12" s="45"/>
      <c r="E12" s="46" t="s">
        <v>41</v>
      </c>
      <c r="F12" s="47">
        <v>1</v>
      </c>
      <c r="G12" s="47">
        <v>0</v>
      </c>
      <c r="H12" s="48">
        <f>H13+H14+H15+H16+H17+H18+H19</f>
        <v>94257102.599999994</v>
      </c>
      <c r="I12" s="48">
        <f t="shared" ref="I12:J12" si="0">I13+I14+I15+I16+I17+I18+I19</f>
        <v>94297655.5</v>
      </c>
      <c r="J12" s="48">
        <f t="shared" si="0"/>
        <v>94256749.780000001</v>
      </c>
      <c r="K12" s="49"/>
      <c r="L12" s="50">
        <f>J12*100/H12</f>
        <v>99.9996256833806</v>
      </c>
    </row>
    <row r="13" spans="1:12" ht="54" customHeight="1" x14ac:dyDescent="0.3">
      <c r="A13" s="29"/>
      <c r="B13" s="51"/>
      <c r="C13" s="44">
        <v>102</v>
      </c>
      <c r="D13" s="45"/>
      <c r="E13" s="52" t="s">
        <v>40</v>
      </c>
      <c r="F13" s="53">
        <v>1</v>
      </c>
      <c r="G13" s="53">
        <v>2</v>
      </c>
      <c r="H13" s="54">
        <v>4352590.87</v>
      </c>
      <c r="I13" s="54">
        <v>4352590.87</v>
      </c>
      <c r="J13" s="54">
        <v>4352590.87</v>
      </c>
      <c r="K13" s="55"/>
      <c r="L13" s="56">
        <f>J13*100/H13</f>
        <v>100</v>
      </c>
    </row>
    <row r="14" spans="1:12" ht="63" x14ac:dyDescent="0.3">
      <c r="A14" s="29"/>
      <c r="B14" s="51"/>
      <c r="C14" s="44">
        <v>103</v>
      </c>
      <c r="D14" s="45"/>
      <c r="E14" s="52" t="s">
        <v>39</v>
      </c>
      <c r="F14" s="53">
        <v>1</v>
      </c>
      <c r="G14" s="53">
        <v>3</v>
      </c>
      <c r="H14" s="54">
        <v>1612089.3</v>
      </c>
      <c r="I14" s="54">
        <v>1612089.3</v>
      </c>
      <c r="J14" s="54">
        <v>1612089.3</v>
      </c>
      <c r="K14" s="55"/>
      <c r="L14" s="56">
        <f t="shared" ref="L14:L57" si="1">J14*100/H14</f>
        <v>100</v>
      </c>
    </row>
    <row r="15" spans="1:12" ht="90.75" customHeight="1" x14ac:dyDescent="0.3">
      <c r="A15" s="29"/>
      <c r="B15" s="51"/>
      <c r="C15" s="44">
        <v>104</v>
      </c>
      <c r="D15" s="45"/>
      <c r="E15" s="52" t="s">
        <v>38</v>
      </c>
      <c r="F15" s="53">
        <v>1</v>
      </c>
      <c r="G15" s="53">
        <v>4</v>
      </c>
      <c r="H15" s="54">
        <v>21997513.030000001</v>
      </c>
      <c r="I15" s="54">
        <v>21997513.030000001</v>
      </c>
      <c r="J15" s="54">
        <v>21997513.030000001</v>
      </c>
      <c r="K15" s="55"/>
      <c r="L15" s="56">
        <f t="shared" si="1"/>
        <v>100</v>
      </c>
    </row>
    <row r="16" spans="1:12" x14ac:dyDescent="0.3">
      <c r="A16" s="29"/>
      <c r="B16" s="51"/>
      <c r="C16" s="44">
        <v>105</v>
      </c>
      <c r="D16" s="45"/>
      <c r="E16" s="52" t="s">
        <v>37</v>
      </c>
      <c r="F16" s="53">
        <v>1</v>
      </c>
      <c r="G16" s="53">
        <v>5</v>
      </c>
      <c r="H16" s="54">
        <v>352.82</v>
      </c>
      <c r="I16" s="54">
        <v>40905.72</v>
      </c>
      <c r="J16" s="54">
        <v>0</v>
      </c>
      <c r="K16" s="55"/>
      <c r="L16" s="56">
        <f t="shared" si="1"/>
        <v>0</v>
      </c>
    </row>
    <row r="17" spans="1:12" ht="63" x14ac:dyDescent="0.3">
      <c r="A17" s="29"/>
      <c r="B17" s="51"/>
      <c r="C17" s="44">
        <v>106</v>
      </c>
      <c r="D17" s="45"/>
      <c r="E17" s="52" t="s">
        <v>36</v>
      </c>
      <c r="F17" s="53">
        <v>1</v>
      </c>
      <c r="G17" s="53">
        <v>6</v>
      </c>
      <c r="H17" s="54">
        <v>11466308.869999999</v>
      </c>
      <c r="I17" s="54">
        <v>11466308.869999999</v>
      </c>
      <c r="J17" s="54">
        <v>11466308.869999999</v>
      </c>
      <c r="K17" s="54">
        <v>11466308.869999999</v>
      </c>
      <c r="L17" s="56">
        <f t="shared" si="1"/>
        <v>100.00000000000001</v>
      </c>
    </row>
    <row r="18" spans="1:12" x14ac:dyDescent="0.3">
      <c r="A18" s="29"/>
      <c r="B18" s="51"/>
      <c r="C18" s="44">
        <v>111</v>
      </c>
      <c r="D18" s="45"/>
      <c r="E18" s="52" t="s">
        <v>35</v>
      </c>
      <c r="F18" s="53">
        <v>1</v>
      </c>
      <c r="G18" s="53">
        <v>11</v>
      </c>
      <c r="H18" s="54"/>
      <c r="I18" s="57"/>
      <c r="J18" s="58"/>
      <c r="K18" s="55"/>
      <c r="L18" s="56"/>
    </row>
    <row r="19" spans="1:12" ht="21.75" customHeight="1" x14ac:dyDescent="0.3">
      <c r="A19" s="29"/>
      <c r="B19" s="51"/>
      <c r="C19" s="44">
        <v>113</v>
      </c>
      <c r="D19" s="45"/>
      <c r="E19" s="52" t="s">
        <v>34</v>
      </c>
      <c r="F19" s="53">
        <v>1</v>
      </c>
      <c r="G19" s="53">
        <v>13</v>
      </c>
      <c r="H19" s="54">
        <v>54828247.710000001</v>
      </c>
      <c r="I19" s="54">
        <v>54828247.710000001</v>
      </c>
      <c r="J19" s="54">
        <v>54828247.710000001</v>
      </c>
      <c r="K19" s="55"/>
      <c r="L19" s="59">
        <f t="shared" si="1"/>
        <v>100</v>
      </c>
    </row>
    <row r="20" spans="1:12" x14ac:dyDescent="0.3">
      <c r="A20" s="29"/>
      <c r="B20" s="44">
        <v>200</v>
      </c>
      <c r="C20" s="44"/>
      <c r="D20" s="45"/>
      <c r="E20" s="46" t="s">
        <v>33</v>
      </c>
      <c r="F20" s="47">
        <v>2</v>
      </c>
      <c r="G20" s="47">
        <v>0</v>
      </c>
      <c r="H20" s="48">
        <f>H21</f>
        <v>130120.03</v>
      </c>
      <c r="I20" s="48">
        <f t="shared" ref="I20:J20" si="2">I21</f>
        <v>130120.03</v>
      </c>
      <c r="J20" s="48">
        <f t="shared" si="2"/>
        <v>130120.03</v>
      </c>
      <c r="K20" s="49"/>
      <c r="L20" s="59">
        <f t="shared" si="1"/>
        <v>100</v>
      </c>
    </row>
    <row r="21" spans="1:12" ht="36.75" customHeight="1" x14ac:dyDescent="0.3">
      <c r="A21" s="29"/>
      <c r="B21" s="51"/>
      <c r="C21" s="44">
        <v>204</v>
      </c>
      <c r="D21" s="45"/>
      <c r="E21" s="52" t="s">
        <v>32</v>
      </c>
      <c r="F21" s="53">
        <v>2</v>
      </c>
      <c r="G21" s="53">
        <v>4</v>
      </c>
      <c r="H21" s="54">
        <v>130120.03</v>
      </c>
      <c r="I21" s="54">
        <v>130120.03</v>
      </c>
      <c r="J21" s="54">
        <v>130120.03</v>
      </c>
      <c r="K21" s="55"/>
      <c r="L21" s="59">
        <f t="shared" si="1"/>
        <v>100</v>
      </c>
    </row>
    <row r="22" spans="1:12" ht="31.5" x14ac:dyDescent="0.3">
      <c r="A22" s="29"/>
      <c r="B22" s="44">
        <v>300</v>
      </c>
      <c r="C22" s="44"/>
      <c r="D22" s="45"/>
      <c r="E22" s="46" t="s">
        <v>31</v>
      </c>
      <c r="F22" s="47">
        <v>3</v>
      </c>
      <c r="G22" s="47">
        <v>0</v>
      </c>
      <c r="H22" s="48">
        <f>H23+H24</f>
        <v>1946614.5</v>
      </c>
      <c r="I22" s="48">
        <f t="shared" ref="I22:J22" si="3">I23+I24</f>
        <v>1946614.5</v>
      </c>
      <c r="J22" s="48">
        <f t="shared" si="3"/>
        <v>1946614.5</v>
      </c>
      <c r="K22" s="49"/>
      <c r="L22" s="50">
        <f>J22*100/H22</f>
        <v>100</v>
      </c>
    </row>
    <row r="23" spans="1:12" x14ac:dyDescent="0.3">
      <c r="A23" s="29"/>
      <c r="B23" s="51"/>
      <c r="C23" s="60"/>
      <c r="D23" s="51"/>
      <c r="E23" s="52" t="s">
        <v>56</v>
      </c>
      <c r="F23" s="53">
        <v>3</v>
      </c>
      <c r="G23" s="53">
        <v>9</v>
      </c>
      <c r="H23" s="54">
        <v>72705.279999999999</v>
      </c>
      <c r="I23" s="54">
        <v>72705.279999999999</v>
      </c>
      <c r="J23" s="54">
        <v>72705.279999999999</v>
      </c>
      <c r="K23" s="55"/>
      <c r="L23" s="56">
        <f t="shared" ref="L23" si="4">J23*100/H23</f>
        <v>100</v>
      </c>
    </row>
    <row r="24" spans="1:12" ht="63" x14ac:dyDescent="0.3">
      <c r="A24" s="29"/>
      <c r="B24" s="51"/>
      <c r="C24" s="44">
        <v>310</v>
      </c>
      <c r="D24" s="45"/>
      <c r="E24" s="52" t="s">
        <v>30</v>
      </c>
      <c r="F24" s="53">
        <v>3</v>
      </c>
      <c r="G24" s="53">
        <v>10</v>
      </c>
      <c r="H24" s="54">
        <v>1873909.22</v>
      </c>
      <c r="I24" s="54">
        <v>1873909.22</v>
      </c>
      <c r="J24" s="54">
        <v>1873909.22</v>
      </c>
      <c r="K24" s="55"/>
      <c r="L24" s="56">
        <f>J24*100/H24</f>
        <v>100</v>
      </c>
    </row>
    <row r="25" spans="1:12" x14ac:dyDescent="0.3">
      <c r="A25" s="29"/>
      <c r="B25" s="44">
        <v>400</v>
      </c>
      <c r="C25" s="44"/>
      <c r="D25" s="45"/>
      <c r="E25" s="46" t="s">
        <v>29</v>
      </c>
      <c r="F25" s="47">
        <v>4</v>
      </c>
      <c r="G25" s="47">
        <v>0</v>
      </c>
      <c r="H25" s="48">
        <f>H26+H27+H28+H29+H30+H31</f>
        <v>34507979.100000001</v>
      </c>
      <c r="I25" s="48">
        <f t="shared" ref="I25:J25" si="5">I26+I27+I28+I29+I30+I31</f>
        <v>19301353.239999998</v>
      </c>
      <c r="J25" s="48">
        <f t="shared" si="5"/>
        <v>34207563.391000003</v>
      </c>
      <c r="K25" s="49"/>
      <c r="L25" s="50">
        <f>J25*100/H25</f>
        <v>99.129431172629879</v>
      </c>
    </row>
    <row r="26" spans="1:12" x14ac:dyDescent="0.3">
      <c r="A26" s="29"/>
      <c r="B26" s="51"/>
      <c r="C26" s="44">
        <v>401</v>
      </c>
      <c r="D26" s="45"/>
      <c r="E26" s="52" t="s">
        <v>28</v>
      </c>
      <c r="F26" s="53">
        <v>4</v>
      </c>
      <c r="G26" s="53">
        <v>1</v>
      </c>
      <c r="H26" s="54">
        <v>203940.3</v>
      </c>
      <c r="I26" s="54">
        <v>218923.06</v>
      </c>
      <c r="J26" s="54">
        <v>203940.3</v>
      </c>
      <c r="K26" s="55"/>
      <c r="L26" s="59">
        <f t="shared" si="1"/>
        <v>100</v>
      </c>
    </row>
    <row r="27" spans="1:12" x14ac:dyDescent="0.3">
      <c r="A27" s="29"/>
      <c r="B27" s="51"/>
      <c r="C27" s="60"/>
      <c r="D27" s="51"/>
      <c r="E27" s="52" t="s">
        <v>59</v>
      </c>
      <c r="F27" s="53">
        <v>4</v>
      </c>
      <c r="G27" s="53">
        <v>2</v>
      </c>
      <c r="H27" s="54">
        <v>8010418.9199999999</v>
      </c>
      <c r="I27" s="54">
        <v>8010418.9199999999</v>
      </c>
      <c r="J27" s="54">
        <v>8010418.9199999999</v>
      </c>
      <c r="K27" s="55"/>
      <c r="L27" s="59">
        <f t="shared" si="1"/>
        <v>100</v>
      </c>
    </row>
    <row r="28" spans="1:12" x14ac:dyDescent="0.3">
      <c r="A28" s="29"/>
      <c r="B28" s="51"/>
      <c r="C28" s="44">
        <v>405</v>
      </c>
      <c r="D28" s="45"/>
      <c r="E28" s="52" t="s">
        <v>27</v>
      </c>
      <c r="F28" s="53">
        <v>4</v>
      </c>
      <c r="G28" s="53">
        <v>5</v>
      </c>
      <c r="H28" s="54">
        <v>9980938.2599999998</v>
      </c>
      <c r="I28" s="57"/>
      <c r="J28" s="59">
        <v>9969002.2699999996</v>
      </c>
      <c r="K28" s="55"/>
      <c r="L28" s="59">
        <f t="shared" si="1"/>
        <v>99.880412144739594</v>
      </c>
    </row>
    <row r="29" spans="1:12" x14ac:dyDescent="0.3">
      <c r="A29" s="29"/>
      <c r="B29" s="51"/>
      <c r="C29" s="44">
        <v>408</v>
      </c>
      <c r="D29" s="45"/>
      <c r="E29" s="52" t="s">
        <v>26</v>
      </c>
      <c r="F29" s="53">
        <v>4</v>
      </c>
      <c r="G29" s="53">
        <v>8</v>
      </c>
      <c r="H29" s="54">
        <v>7982009.1500000004</v>
      </c>
      <c r="I29" s="54">
        <v>7982009.1500000004</v>
      </c>
      <c r="J29" s="54">
        <v>7982009.1500000004</v>
      </c>
      <c r="K29" s="55"/>
      <c r="L29" s="59">
        <f t="shared" si="1"/>
        <v>100</v>
      </c>
    </row>
    <row r="30" spans="1:12" ht="18.75" customHeight="1" x14ac:dyDescent="0.3">
      <c r="A30" s="29"/>
      <c r="B30" s="51"/>
      <c r="C30" s="44">
        <v>409</v>
      </c>
      <c r="D30" s="45"/>
      <c r="E30" s="52" t="s">
        <v>25</v>
      </c>
      <c r="F30" s="53">
        <v>4</v>
      </c>
      <c r="G30" s="53">
        <v>9</v>
      </c>
      <c r="H30" s="54">
        <v>5240670.3600000003</v>
      </c>
      <c r="I30" s="57"/>
      <c r="J30" s="59">
        <v>4952190.6409999998</v>
      </c>
      <c r="K30" s="55"/>
      <c r="L30" s="59">
        <f t="shared" si="1"/>
        <v>94.495366066107607</v>
      </c>
    </row>
    <row r="31" spans="1:12" ht="31.5" x14ac:dyDescent="0.3">
      <c r="A31" s="29"/>
      <c r="B31" s="51"/>
      <c r="C31" s="44">
        <v>412</v>
      </c>
      <c r="D31" s="45"/>
      <c r="E31" s="52" t="s">
        <v>24</v>
      </c>
      <c r="F31" s="53">
        <v>4</v>
      </c>
      <c r="G31" s="53">
        <v>12</v>
      </c>
      <c r="H31" s="54">
        <v>3090002.11</v>
      </c>
      <c r="I31" s="54">
        <v>3090002.11</v>
      </c>
      <c r="J31" s="54">
        <v>3090002.11</v>
      </c>
      <c r="K31" s="54">
        <v>1144117.24</v>
      </c>
      <c r="L31" s="59">
        <f t="shared" si="1"/>
        <v>100</v>
      </c>
    </row>
    <row r="32" spans="1:12" x14ac:dyDescent="0.3">
      <c r="A32" s="29"/>
      <c r="B32" s="44">
        <v>500</v>
      </c>
      <c r="C32" s="44"/>
      <c r="D32" s="45"/>
      <c r="E32" s="46" t="s">
        <v>23</v>
      </c>
      <c r="F32" s="47">
        <v>5</v>
      </c>
      <c r="G32" s="47">
        <v>0</v>
      </c>
      <c r="H32" s="48">
        <f>H33+H34</f>
        <v>32879875.940000001</v>
      </c>
      <c r="I32" s="48">
        <f t="shared" ref="I32:J32" si="6">I33+I34</f>
        <v>32879875.940000001</v>
      </c>
      <c r="J32" s="48">
        <f t="shared" si="6"/>
        <v>32879875.940000001</v>
      </c>
      <c r="K32" s="49"/>
      <c r="L32" s="50">
        <f>J32*100/H32</f>
        <v>100</v>
      </c>
    </row>
    <row r="33" spans="1:12" x14ac:dyDescent="0.3">
      <c r="A33" s="29"/>
      <c r="B33" s="51"/>
      <c r="C33" s="44">
        <v>502</v>
      </c>
      <c r="D33" s="45"/>
      <c r="E33" s="52" t="s">
        <v>22</v>
      </c>
      <c r="F33" s="53">
        <v>5</v>
      </c>
      <c r="G33" s="53">
        <v>2</v>
      </c>
      <c r="H33" s="54">
        <v>31802225.84</v>
      </c>
      <c r="I33" s="54">
        <v>31802225.84</v>
      </c>
      <c r="J33" s="54">
        <v>31802225.84</v>
      </c>
      <c r="K33" s="55"/>
      <c r="L33" s="59">
        <f t="shared" si="1"/>
        <v>100</v>
      </c>
    </row>
    <row r="34" spans="1:12" x14ac:dyDescent="0.3">
      <c r="A34" s="29"/>
      <c r="B34" s="51"/>
      <c r="C34" s="44">
        <v>503</v>
      </c>
      <c r="D34" s="45"/>
      <c r="E34" s="52" t="s">
        <v>21</v>
      </c>
      <c r="F34" s="53">
        <v>5</v>
      </c>
      <c r="G34" s="53">
        <v>3</v>
      </c>
      <c r="H34" s="54">
        <v>1077650.1000000001</v>
      </c>
      <c r="I34" s="54">
        <v>1077650.1000000001</v>
      </c>
      <c r="J34" s="54">
        <v>1077650.1000000001</v>
      </c>
      <c r="K34" s="55"/>
      <c r="L34" s="59">
        <f t="shared" si="1"/>
        <v>100</v>
      </c>
    </row>
    <row r="35" spans="1:12" x14ac:dyDescent="0.3">
      <c r="A35" s="29"/>
      <c r="B35" s="51"/>
      <c r="C35" s="60"/>
      <c r="D35" s="51"/>
      <c r="E35" s="46" t="s">
        <v>62</v>
      </c>
      <c r="F35" s="47">
        <v>6</v>
      </c>
      <c r="G35" s="47">
        <v>0</v>
      </c>
      <c r="H35" s="48">
        <f>H36</f>
        <v>8250527.3600000003</v>
      </c>
      <c r="I35" s="48">
        <f t="shared" ref="I35" si="7">I36</f>
        <v>8250527.3600000003</v>
      </c>
      <c r="J35" s="48">
        <f t="shared" ref="J35" si="8">J36</f>
        <v>8250527.3600000003</v>
      </c>
      <c r="K35" s="49"/>
      <c r="L35" s="59">
        <f t="shared" ref="L35:L36" si="9">J35*100/H35</f>
        <v>100</v>
      </c>
    </row>
    <row r="36" spans="1:12" ht="31.5" x14ac:dyDescent="0.3">
      <c r="A36" s="29"/>
      <c r="B36" s="51"/>
      <c r="C36" s="60"/>
      <c r="D36" s="51"/>
      <c r="E36" s="52" t="s">
        <v>60</v>
      </c>
      <c r="F36" s="53">
        <v>6</v>
      </c>
      <c r="G36" s="53">
        <v>5</v>
      </c>
      <c r="H36" s="54">
        <v>8250527.3600000003</v>
      </c>
      <c r="I36" s="54">
        <v>8250527.3600000003</v>
      </c>
      <c r="J36" s="54">
        <v>8250527.3600000003</v>
      </c>
      <c r="K36" s="55"/>
      <c r="L36" s="59">
        <f t="shared" si="9"/>
        <v>100</v>
      </c>
    </row>
    <row r="37" spans="1:12" x14ac:dyDescent="0.3">
      <c r="A37" s="29"/>
      <c r="B37" s="44">
        <v>700</v>
      </c>
      <c r="C37" s="44"/>
      <c r="D37" s="45"/>
      <c r="E37" s="46" t="s">
        <v>20</v>
      </c>
      <c r="F37" s="47">
        <v>7</v>
      </c>
      <c r="G37" s="47">
        <v>0</v>
      </c>
      <c r="H37" s="48">
        <f>H38+H39+H40+H41+H42+H43</f>
        <v>577724430.72000003</v>
      </c>
      <c r="I37" s="48">
        <f t="shared" ref="I37" si="10">I38+I39+I40+I41+I42+I43</f>
        <v>431052210.18000007</v>
      </c>
      <c r="J37" s="48">
        <f>J38+J39+J40+J41+J42+J43</f>
        <v>577609829.59000003</v>
      </c>
      <c r="K37" s="49"/>
      <c r="L37" s="50">
        <f>J37*100/H37</f>
        <v>99.980163357492572</v>
      </c>
    </row>
    <row r="38" spans="1:12" x14ac:dyDescent="0.3">
      <c r="A38" s="29"/>
      <c r="B38" s="51"/>
      <c r="C38" s="44">
        <v>701</v>
      </c>
      <c r="D38" s="45"/>
      <c r="E38" s="52" t="s">
        <v>19</v>
      </c>
      <c r="F38" s="53">
        <v>7</v>
      </c>
      <c r="G38" s="53">
        <v>1</v>
      </c>
      <c r="H38" s="54">
        <v>73948394.730000004</v>
      </c>
      <c r="I38" s="54">
        <v>73948394.730000004</v>
      </c>
      <c r="J38" s="54">
        <v>73948394.730000004</v>
      </c>
      <c r="K38" s="55"/>
      <c r="L38" s="59">
        <f t="shared" si="1"/>
        <v>100</v>
      </c>
    </row>
    <row r="39" spans="1:12" x14ac:dyDescent="0.3">
      <c r="A39" s="29"/>
      <c r="B39" s="51"/>
      <c r="C39" s="44">
        <v>702</v>
      </c>
      <c r="D39" s="45"/>
      <c r="E39" s="52" t="s">
        <v>18</v>
      </c>
      <c r="F39" s="53">
        <v>7</v>
      </c>
      <c r="G39" s="53">
        <v>2</v>
      </c>
      <c r="H39" s="54">
        <v>402627518.19</v>
      </c>
      <c r="I39" s="54">
        <v>273935955.06</v>
      </c>
      <c r="J39" s="54">
        <v>402517074.19</v>
      </c>
      <c r="K39" s="55"/>
      <c r="L39" s="59">
        <f t="shared" si="1"/>
        <v>99.972569187397696</v>
      </c>
    </row>
    <row r="40" spans="1:12" x14ac:dyDescent="0.3">
      <c r="A40" s="29"/>
      <c r="B40" s="51"/>
      <c r="C40" s="44">
        <v>703</v>
      </c>
      <c r="D40" s="45"/>
      <c r="E40" s="52" t="s">
        <v>17</v>
      </c>
      <c r="F40" s="53">
        <v>7</v>
      </c>
      <c r="G40" s="53">
        <v>3</v>
      </c>
      <c r="H40" s="54">
        <v>49528851.450000003</v>
      </c>
      <c r="I40" s="54">
        <v>49528851.450000003</v>
      </c>
      <c r="J40" s="54">
        <v>49528851.450000003</v>
      </c>
      <c r="K40" s="55"/>
      <c r="L40" s="59">
        <f t="shared" si="1"/>
        <v>100</v>
      </c>
    </row>
    <row r="41" spans="1:12" ht="31.5" x14ac:dyDescent="0.3">
      <c r="A41" s="29"/>
      <c r="B41" s="51"/>
      <c r="C41" s="44">
        <v>705</v>
      </c>
      <c r="D41" s="45"/>
      <c r="E41" s="52" t="s">
        <v>16</v>
      </c>
      <c r="F41" s="53">
        <v>7</v>
      </c>
      <c r="G41" s="53">
        <v>5</v>
      </c>
      <c r="H41" s="54">
        <v>122350</v>
      </c>
      <c r="I41" s="54">
        <v>122350</v>
      </c>
      <c r="J41" s="54">
        <v>122350</v>
      </c>
      <c r="K41" s="55"/>
      <c r="L41" s="59">
        <f t="shared" si="1"/>
        <v>100</v>
      </c>
    </row>
    <row r="42" spans="1:12" x14ac:dyDescent="0.3">
      <c r="A42" s="29"/>
      <c r="B42" s="51"/>
      <c r="C42" s="44">
        <v>707</v>
      </c>
      <c r="D42" s="45"/>
      <c r="E42" s="52" t="s">
        <v>15</v>
      </c>
      <c r="F42" s="53">
        <v>7</v>
      </c>
      <c r="G42" s="53">
        <v>7</v>
      </c>
      <c r="H42" s="54">
        <v>6202361.9699999997</v>
      </c>
      <c r="I42" s="54">
        <v>6202361.9699999997</v>
      </c>
      <c r="J42" s="54">
        <v>6202361.9699999997</v>
      </c>
      <c r="K42" s="55"/>
      <c r="L42" s="59">
        <f t="shared" si="1"/>
        <v>100</v>
      </c>
    </row>
    <row r="43" spans="1:12" ht="20.25" customHeight="1" x14ac:dyDescent="0.3">
      <c r="A43" s="29"/>
      <c r="B43" s="51"/>
      <c r="C43" s="44">
        <v>709</v>
      </c>
      <c r="D43" s="45"/>
      <c r="E43" s="52" t="s">
        <v>14</v>
      </c>
      <c r="F43" s="53">
        <v>7</v>
      </c>
      <c r="G43" s="53">
        <v>9</v>
      </c>
      <c r="H43" s="54">
        <v>45294954.380000003</v>
      </c>
      <c r="I43" s="54">
        <v>27314296.969999999</v>
      </c>
      <c r="J43" s="54">
        <v>45290797.25</v>
      </c>
      <c r="K43" s="55"/>
      <c r="L43" s="59">
        <f t="shared" si="1"/>
        <v>99.990822090325722</v>
      </c>
    </row>
    <row r="44" spans="1:12" x14ac:dyDescent="0.3">
      <c r="A44" s="29"/>
      <c r="B44" s="44">
        <v>800</v>
      </c>
      <c r="C44" s="44"/>
      <c r="D44" s="45"/>
      <c r="E44" s="46" t="s">
        <v>13</v>
      </c>
      <c r="F44" s="47">
        <v>8</v>
      </c>
      <c r="G44" s="47">
        <v>0</v>
      </c>
      <c r="H44" s="48">
        <f>H45+H46</f>
        <v>54189400.270000003</v>
      </c>
      <c r="I44" s="48">
        <f t="shared" ref="I44:J44" si="11">I45+I46</f>
        <v>51757022.340000004</v>
      </c>
      <c r="J44" s="48">
        <f t="shared" si="11"/>
        <v>54189400.270000003</v>
      </c>
      <c r="K44" s="49"/>
      <c r="L44" s="50">
        <f>J44*100/H44</f>
        <v>100</v>
      </c>
    </row>
    <row r="45" spans="1:12" x14ac:dyDescent="0.3">
      <c r="A45" s="29"/>
      <c r="B45" s="51"/>
      <c r="C45" s="44">
        <v>801</v>
      </c>
      <c r="D45" s="45"/>
      <c r="E45" s="52" t="s">
        <v>12</v>
      </c>
      <c r="F45" s="53">
        <v>8</v>
      </c>
      <c r="G45" s="53">
        <v>1</v>
      </c>
      <c r="H45" s="54">
        <v>36113610.520000003</v>
      </c>
      <c r="I45" s="54">
        <v>36113610.520000003</v>
      </c>
      <c r="J45" s="54">
        <v>36113610.520000003</v>
      </c>
      <c r="K45" s="55"/>
      <c r="L45" s="59">
        <f t="shared" si="1"/>
        <v>100</v>
      </c>
    </row>
    <row r="46" spans="1:12" ht="31.5" x14ac:dyDescent="0.3">
      <c r="A46" s="29"/>
      <c r="B46" s="51"/>
      <c r="C46" s="44">
        <v>804</v>
      </c>
      <c r="D46" s="45"/>
      <c r="E46" s="52" t="s">
        <v>11</v>
      </c>
      <c r="F46" s="53">
        <v>8</v>
      </c>
      <c r="G46" s="53">
        <v>4</v>
      </c>
      <c r="H46" s="54">
        <v>18075789.75</v>
      </c>
      <c r="I46" s="54">
        <v>15643411.82</v>
      </c>
      <c r="J46" s="54">
        <v>18075789.75</v>
      </c>
      <c r="K46" s="55"/>
      <c r="L46" s="59">
        <f t="shared" si="1"/>
        <v>100</v>
      </c>
    </row>
    <row r="47" spans="1:12" x14ac:dyDescent="0.3">
      <c r="A47" s="29"/>
      <c r="B47" s="44">
        <v>1000</v>
      </c>
      <c r="C47" s="44"/>
      <c r="D47" s="45"/>
      <c r="E47" s="46" t="s">
        <v>10</v>
      </c>
      <c r="F47" s="47">
        <v>10</v>
      </c>
      <c r="G47" s="47">
        <v>0</v>
      </c>
      <c r="H47" s="48">
        <f>H48+H49+H50+H51</f>
        <v>19343963.289999999</v>
      </c>
      <c r="I47" s="48">
        <f t="shared" ref="I47:J47" si="12">I48+I49+I50+I51</f>
        <v>5081704</v>
      </c>
      <c r="J47" s="48">
        <f t="shared" si="12"/>
        <v>18974834.149999999</v>
      </c>
      <c r="K47" s="49"/>
      <c r="L47" s="50">
        <f>J47*100/H47</f>
        <v>98.091760543244902</v>
      </c>
    </row>
    <row r="48" spans="1:12" x14ac:dyDescent="0.3">
      <c r="A48" s="29"/>
      <c r="B48" s="51"/>
      <c r="C48" s="44">
        <v>1001</v>
      </c>
      <c r="D48" s="45"/>
      <c r="E48" s="52" t="s">
        <v>9</v>
      </c>
      <c r="F48" s="53">
        <v>10</v>
      </c>
      <c r="G48" s="53">
        <v>1</v>
      </c>
      <c r="H48" s="54">
        <v>1422000</v>
      </c>
      <c r="I48" s="54">
        <v>1422000</v>
      </c>
      <c r="J48" s="54">
        <v>1422000</v>
      </c>
      <c r="K48" s="55"/>
      <c r="L48" s="59">
        <f t="shared" si="1"/>
        <v>100</v>
      </c>
    </row>
    <row r="49" spans="1:12" x14ac:dyDescent="0.3">
      <c r="A49" s="29"/>
      <c r="B49" s="51"/>
      <c r="C49" s="44">
        <v>1003</v>
      </c>
      <c r="D49" s="45"/>
      <c r="E49" s="52" t="s">
        <v>8</v>
      </c>
      <c r="F49" s="53">
        <v>10</v>
      </c>
      <c r="G49" s="53">
        <v>3</v>
      </c>
      <c r="H49" s="54">
        <v>145000</v>
      </c>
      <c r="I49" s="54">
        <v>15000</v>
      </c>
      <c r="J49" s="54">
        <v>145000</v>
      </c>
      <c r="K49" s="55"/>
      <c r="L49" s="59">
        <f t="shared" si="1"/>
        <v>100</v>
      </c>
    </row>
    <row r="50" spans="1:12" x14ac:dyDescent="0.3">
      <c r="A50" s="29"/>
      <c r="B50" s="51"/>
      <c r="C50" s="44">
        <v>1004</v>
      </c>
      <c r="D50" s="45"/>
      <c r="E50" s="52" t="s">
        <v>7</v>
      </c>
      <c r="F50" s="53">
        <v>10</v>
      </c>
      <c r="G50" s="53">
        <v>4</v>
      </c>
      <c r="H50" s="54">
        <v>14132259.289999999</v>
      </c>
      <c r="I50" s="57"/>
      <c r="J50" s="58">
        <v>13763130.15</v>
      </c>
      <c r="K50" s="55"/>
      <c r="L50" s="59">
        <f t="shared" si="1"/>
        <v>97.388038724556978</v>
      </c>
    </row>
    <row r="51" spans="1:12" ht="31.5" x14ac:dyDescent="0.3">
      <c r="A51" s="29"/>
      <c r="B51" s="51"/>
      <c r="C51" s="44">
        <v>1006</v>
      </c>
      <c r="D51" s="45"/>
      <c r="E51" s="52" t="s">
        <v>6</v>
      </c>
      <c r="F51" s="53">
        <v>10</v>
      </c>
      <c r="G51" s="53">
        <v>6</v>
      </c>
      <c r="H51" s="54">
        <v>3644704</v>
      </c>
      <c r="I51" s="54">
        <v>3644704</v>
      </c>
      <c r="J51" s="54">
        <v>3644704</v>
      </c>
      <c r="K51" s="55"/>
      <c r="L51" s="59">
        <f t="shared" si="1"/>
        <v>100</v>
      </c>
    </row>
    <row r="52" spans="1:12" x14ac:dyDescent="0.3">
      <c r="A52" s="29"/>
      <c r="B52" s="44">
        <v>1100</v>
      </c>
      <c r="C52" s="44"/>
      <c r="D52" s="45"/>
      <c r="E52" s="46" t="s">
        <v>5</v>
      </c>
      <c r="F52" s="47">
        <v>11</v>
      </c>
      <c r="G52" s="47">
        <v>0</v>
      </c>
      <c r="H52" s="48">
        <f>H53+H54+H55</f>
        <v>12472417.15</v>
      </c>
      <c r="I52" s="48">
        <f t="shared" ref="I52:J52" si="13">I53+I54+I55</f>
        <v>12472417.15</v>
      </c>
      <c r="J52" s="48">
        <f t="shared" si="13"/>
        <v>12472417.15</v>
      </c>
      <c r="K52" s="49"/>
      <c r="L52" s="50">
        <f>J52*100/H52</f>
        <v>100</v>
      </c>
    </row>
    <row r="53" spans="1:12" x14ac:dyDescent="0.3">
      <c r="A53" s="29"/>
      <c r="B53" s="51"/>
      <c r="C53" s="44">
        <v>1101</v>
      </c>
      <c r="D53" s="45"/>
      <c r="E53" s="52" t="s">
        <v>4</v>
      </c>
      <c r="F53" s="53">
        <v>11</v>
      </c>
      <c r="G53" s="53">
        <v>1</v>
      </c>
      <c r="H53" s="54">
        <v>2788242.8</v>
      </c>
      <c r="I53" s="54">
        <v>2788242.8</v>
      </c>
      <c r="J53" s="54">
        <v>2788242.8</v>
      </c>
      <c r="K53" s="55"/>
      <c r="L53" s="59">
        <f t="shared" si="1"/>
        <v>100</v>
      </c>
    </row>
    <row r="54" spans="1:12" x14ac:dyDescent="0.3">
      <c r="A54" s="29"/>
      <c r="B54" s="51"/>
      <c r="C54" s="60"/>
      <c r="D54" s="51"/>
      <c r="E54" s="52" t="s">
        <v>57</v>
      </c>
      <c r="F54" s="53">
        <v>11</v>
      </c>
      <c r="G54" s="53">
        <v>2</v>
      </c>
      <c r="H54" s="54">
        <v>7701631.5</v>
      </c>
      <c r="I54" s="54">
        <v>7701631.5</v>
      </c>
      <c r="J54" s="54">
        <v>7701631.5</v>
      </c>
      <c r="K54" s="55"/>
      <c r="L54" s="59">
        <v>0</v>
      </c>
    </row>
    <row r="55" spans="1:12" ht="31.5" x14ac:dyDescent="0.3">
      <c r="A55" s="29"/>
      <c r="B55" s="51"/>
      <c r="C55" s="44">
        <v>1105</v>
      </c>
      <c r="D55" s="45"/>
      <c r="E55" s="52" t="s">
        <v>3</v>
      </c>
      <c r="F55" s="53">
        <v>11</v>
      </c>
      <c r="G55" s="53">
        <v>5</v>
      </c>
      <c r="H55" s="54">
        <v>1982542.85</v>
      </c>
      <c r="I55" s="54">
        <v>1982542.85</v>
      </c>
      <c r="J55" s="54">
        <v>1982542.85</v>
      </c>
      <c r="K55" s="55"/>
      <c r="L55" s="59">
        <f t="shared" si="1"/>
        <v>100</v>
      </c>
    </row>
    <row r="56" spans="1:12" ht="47.25" x14ac:dyDescent="0.3">
      <c r="A56" s="29"/>
      <c r="B56" s="44">
        <v>1400</v>
      </c>
      <c r="C56" s="44"/>
      <c r="D56" s="45"/>
      <c r="E56" s="46" t="s">
        <v>2</v>
      </c>
      <c r="F56" s="47">
        <v>14</v>
      </c>
      <c r="G56" s="47">
        <v>0</v>
      </c>
      <c r="H56" s="48">
        <f>H57</f>
        <v>33601107</v>
      </c>
      <c r="I56" s="48">
        <f t="shared" ref="I56:J56" si="14">I57</f>
        <v>33601107</v>
      </c>
      <c r="J56" s="48">
        <f t="shared" si="14"/>
        <v>33601107</v>
      </c>
      <c r="K56" s="49"/>
      <c r="L56" s="50">
        <f>J56*100/H56</f>
        <v>100</v>
      </c>
    </row>
    <row r="57" spans="1:12" ht="53.25" customHeight="1" x14ac:dyDescent="0.3">
      <c r="A57" s="29"/>
      <c r="B57" s="51"/>
      <c r="C57" s="44">
        <v>1401</v>
      </c>
      <c r="D57" s="45"/>
      <c r="E57" s="52" t="s">
        <v>1</v>
      </c>
      <c r="F57" s="53">
        <v>14</v>
      </c>
      <c r="G57" s="53">
        <v>1</v>
      </c>
      <c r="H57" s="54">
        <v>33601107</v>
      </c>
      <c r="I57" s="54">
        <v>33601107</v>
      </c>
      <c r="J57" s="54">
        <v>33601107</v>
      </c>
      <c r="K57" s="55"/>
      <c r="L57" s="59">
        <f t="shared" si="1"/>
        <v>100</v>
      </c>
    </row>
    <row r="58" spans="1:12" x14ac:dyDescent="0.3">
      <c r="A58" s="29"/>
      <c r="B58" s="61"/>
      <c r="C58" s="61"/>
      <c r="D58" s="61"/>
      <c r="E58" s="62" t="s">
        <v>0</v>
      </c>
      <c r="F58" s="63"/>
      <c r="G58" s="63"/>
      <c r="H58" s="64">
        <f>H12+H20+H22+H25+H32+H35+H37+H44+H47+H52+H56</f>
        <v>869303537.95999992</v>
      </c>
      <c r="I58" s="64">
        <f t="shared" ref="I58:K58" si="15">I12+I20+I22+I25+I32+I35+I37+I44+I47+I52+I56</f>
        <v>690770607.24000013</v>
      </c>
      <c r="J58" s="64">
        <f t="shared" si="15"/>
        <v>868519039.16100001</v>
      </c>
      <c r="K58" s="64">
        <f t="shared" si="15"/>
        <v>0</v>
      </c>
      <c r="L58" s="50">
        <f>J58*100/H58</f>
        <v>99.909755480710359</v>
      </c>
    </row>
    <row r="59" spans="1:12" x14ac:dyDescent="0.3">
      <c r="E59" s="2"/>
      <c r="F59" s="2"/>
      <c r="G59" s="2"/>
      <c r="H59" s="3"/>
      <c r="I59" s="2"/>
      <c r="J59" s="2"/>
      <c r="K59" s="2"/>
      <c r="L59" s="2"/>
    </row>
  </sheetData>
  <autoFilter ref="A11:BB58"/>
  <mergeCells count="51">
    <mergeCell ref="G1:L1"/>
    <mergeCell ref="F2:L2"/>
    <mergeCell ref="A5:L5"/>
    <mergeCell ref="C53:D53"/>
    <mergeCell ref="C55:D55"/>
    <mergeCell ref="C46:D46"/>
    <mergeCell ref="C34:D34"/>
    <mergeCell ref="B37:D37"/>
    <mergeCell ref="C38:D38"/>
    <mergeCell ref="C39:D39"/>
    <mergeCell ref="C40:D40"/>
    <mergeCell ref="C41:D41"/>
    <mergeCell ref="C42:D42"/>
    <mergeCell ref="C43:D43"/>
    <mergeCell ref="B44:D44"/>
    <mergeCell ref="C45:D45"/>
    <mergeCell ref="B56:D56"/>
    <mergeCell ref="C57:D57"/>
    <mergeCell ref="B47:D47"/>
    <mergeCell ref="C48:D48"/>
    <mergeCell ref="C49:D49"/>
    <mergeCell ref="C50:D50"/>
    <mergeCell ref="C51:D51"/>
    <mergeCell ref="B52:D52"/>
    <mergeCell ref="C17:D17"/>
    <mergeCell ref="C18:D18"/>
    <mergeCell ref="C33:D33"/>
    <mergeCell ref="B20:D20"/>
    <mergeCell ref="C21:D21"/>
    <mergeCell ref="B22:D22"/>
    <mergeCell ref="C24:D24"/>
    <mergeCell ref="B25:D25"/>
    <mergeCell ref="C26:D26"/>
    <mergeCell ref="C28:D28"/>
    <mergeCell ref="C29:D29"/>
    <mergeCell ref="C30:D30"/>
    <mergeCell ref="C31:D31"/>
    <mergeCell ref="B32:D32"/>
    <mergeCell ref="C19:D19"/>
    <mergeCell ref="E6:J6"/>
    <mergeCell ref="E7:E10"/>
    <mergeCell ref="F7:G9"/>
    <mergeCell ref="H7:J7"/>
    <mergeCell ref="H8:J8"/>
    <mergeCell ref="H9:H10"/>
    <mergeCell ref="J9:J10"/>
    <mergeCell ref="C14:D14"/>
    <mergeCell ref="C15:D15"/>
    <mergeCell ref="C16:D16"/>
    <mergeCell ref="B12:D12"/>
    <mergeCell ref="C13:D13"/>
  </mergeCells>
  <printOptions horizontalCentered="1"/>
  <pageMargins left="0.78740157480314965" right="0.39370078740157483" top="0.78740157480314965" bottom="0.39370078740157483" header="0.31496062992125984" footer="0"/>
  <pageSetup paperSize="9" scale="75" fitToHeight="2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ИСПОЛНЕНИЕ ЗА 2024</vt:lpstr>
      <vt:lpstr>'ИСПОЛНЕНИЕ ЗА 2024'!Заголовки_для_печати</vt:lpstr>
      <vt:lpstr>'ИСПОЛНЕНИЕ ЗА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PTN</dc:creator>
  <cp:lastModifiedBy>ShNR</cp:lastModifiedBy>
  <cp:lastPrinted>2025-03-18T04:23:47Z</cp:lastPrinted>
  <dcterms:created xsi:type="dcterms:W3CDTF">2022-01-11T10:54:43Z</dcterms:created>
  <dcterms:modified xsi:type="dcterms:W3CDTF">2025-03-18T04:24:42Z</dcterms:modified>
</cp:coreProperties>
</file>